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8_{FD613416-5F78-4690-8191-C3E2485F1A98}" xr6:coauthVersionLast="47" xr6:coauthVersionMax="47" xr10:uidLastSave="{00000000-0000-0000-0000-000000000000}"/>
  <bookViews>
    <workbookView xWindow="28680" yWindow="-120" windowWidth="29040" windowHeight="15840" xr2:uid="{6C98B2C1-12F1-4D9B-8339-EC62AECC019F}"/>
  </bookViews>
  <sheets>
    <sheet name="Expenses" sheetId="1" r:id="rId1"/>
  </sheets>
  <definedNames>
    <definedName name="_xlnm.Print_Area" localSheetId="0">Expenses!$A$1:$O$43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O43" i="1"/>
  <c r="N43" i="1"/>
  <c r="K43" i="1"/>
  <c r="J43" i="1"/>
  <c r="I43" i="1"/>
  <c r="H43" i="1"/>
  <c r="G43" i="1"/>
  <c r="F43" i="1"/>
  <c r="E43" i="1"/>
  <c r="D43" i="1"/>
  <c r="C43" i="1"/>
  <c r="M42" i="1"/>
  <c r="L42" i="1"/>
  <c r="L41" i="1"/>
  <c r="M41" i="1" s="1"/>
  <c r="M40" i="1"/>
  <c r="L40" i="1"/>
  <c r="L39" i="1"/>
  <c r="M39" i="1" s="1"/>
  <c r="M38" i="1"/>
  <c r="L38" i="1"/>
  <c r="L37" i="1"/>
  <c r="M37" i="1" s="1"/>
  <c r="M36" i="1"/>
  <c r="L36" i="1"/>
  <c r="L35" i="1"/>
  <c r="M35" i="1" s="1"/>
  <c r="M34" i="1"/>
  <c r="L34" i="1"/>
  <c r="L33" i="1"/>
  <c r="M33" i="1" s="1"/>
  <c r="M32" i="1"/>
  <c r="L32" i="1"/>
  <c r="L31" i="1"/>
  <c r="M31" i="1" s="1"/>
  <c r="M30" i="1"/>
  <c r="L30" i="1"/>
  <c r="L29" i="1"/>
  <c r="M29" i="1" s="1"/>
  <c r="M28" i="1"/>
  <c r="L28" i="1"/>
  <c r="L27" i="1"/>
  <c r="M27" i="1" s="1"/>
  <c r="M26" i="1"/>
  <c r="L26" i="1"/>
  <c r="L25" i="1"/>
  <c r="M25" i="1" s="1"/>
  <c r="M24" i="1"/>
  <c r="L24" i="1"/>
  <c r="L23" i="1"/>
  <c r="M23" i="1" s="1"/>
  <c r="M22" i="1"/>
  <c r="L22" i="1"/>
  <c r="L21" i="1"/>
  <c r="M21" i="1" s="1"/>
  <c r="M20" i="1"/>
  <c r="L20" i="1"/>
  <c r="L43" i="1" s="1"/>
  <c r="P17" i="1"/>
  <c r="O17" i="1"/>
  <c r="N17" i="1"/>
  <c r="K17" i="1"/>
  <c r="J17" i="1"/>
  <c r="I17" i="1"/>
  <c r="H17" i="1"/>
  <c r="G17" i="1"/>
  <c r="F17" i="1"/>
  <c r="E17" i="1"/>
  <c r="D17" i="1"/>
  <c r="C17" i="1"/>
  <c r="L16" i="1"/>
  <c r="M16" i="1" s="1"/>
  <c r="M15" i="1"/>
  <c r="L15" i="1"/>
  <c r="L14" i="1"/>
  <c r="M14" i="1" s="1"/>
  <c r="L13" i="1"/>
  <c r="M13" i="1" s="1"/>
  <c r="L12" i="1"/>
  <c r="M12" i="1" s="1"/>
  <c r="M11" i="1"/>
  <c r="L11" i="1"/>
  <c r="L10" i="1"/>
  <c r="M10" i="1" s="1"/>
  <c r="L9" i="1"/>
  <c r="M9" i="1" s="1"/>
  <c r="L8" i="1"/>
  <c r="M8" i="1" s="1"/>
  <c r="M7" i="1"/>
  <c r="L7" i="1"/>
  <c r="L6" i="1"/>
  <c r="M6" i="1" s="1"/>
  <c r="L5" i="1"/>
  <c r="M5" i="1" s="1"/>
  <c r="L4" i="1"/>
  <c r="L17" i="1" s="1"/>
  <c r="M4" i="1" l="1"/>
</calcChain>
</file>

<file path=xl/sharedStrings.xml><?xml version="1.0" encoding="utf-8"?>
<sst xmlns="http://schemas.openxmlformats.org/spreadsheetml/2006/main" count="82" uniqueCount="71">
  <si>
    <t xml:space="preserve">County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</si>
  <si>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Library Name</t>
  </si>
  <si>
    <t>Personnel</t>
  </si>
  <si>
    <t>Print Materials</t>
  </si>
  <si>
    <t>Electronic Materials</t>
  </si>
  <si>
    <t>Other Materials</t>
  </si>
  <si>
    <t xml:space="preserve"> 
Total Collection Expenditures</t>
  </si>
  <si>
    <t xml:space="preserve"> Capital Expenses</t>
  </si>
  <si>
    <t xml:space="preserve"> Operation &amp; Maintenance</t>
  </si>
  <si>
    <t xml:space="preserve"> Miscellanious Expenditures</t>
  </si>
  <si>
    <t>Total Operating Fund Disbursements</t>
  </si>
  <si>
    <t>Total Operating Fund Disbursements w/out Capital Exp</t>
  </si>
  <si>
    <t>Support
 per 
Capita</t>
  </si>
  <si>
    <t>Total 
Disbursements &amp; Transfers</t>
  </si>
  <si>
    <t>Grand Total Disbursements 
&amp; Balance</t>
  </si>
  <si>
    <t>Chartered Population</t>
  </si>
  <si>
    <t>NAME</t>
  </si>
  <si>
    <t>OFDTOTPER</t>
  </si>
  <si>
    <t>OFDTOTMAT</t>
  </si>
  <si>
    <t>OFDCAPEX</t>
  </si>
  <si>
    <t>OFDTOTBLD</t>
  </si>
  <si>
    <t>OFDMISC</t>
  </si>
  <si>
    <t>OFDTOTOFD</t>
  </si>
  <si>
    <t>OFDTOT</t>
  </si>
  <si>
    <t>OFDTOTDIS</t>
  </si>
  <si>
    <t>POPU</t>
  </si>
  <si>
    <t>12.33-12.12</t>
  </si>
  <si>
    <t>12.40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</si>
  <si>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</si>
  <si>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</si>
  <si>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</si>
  <si>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</si>
  <si>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</si>
  <si>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</si>
  <si>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</si>
  <si>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</si>
  <si>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</si>
  <si>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</si>
  <si>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</si>
  <si>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</si>
  <si>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</si>
  <si>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</si>
  <si>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Total 
Staff Expenditures</t>
  </si>
  <si>
    <t>Total 
Collection Expenditures</t>
  </si>
  <si>
    <t>Total Capital Expenses</t>
  </si>
  <si>
    <t>Total Operation &amp; Maintenance</t>
  </si>
  <si>
    <t>Total Miscellanious Expenditures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</si>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</sst>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left" vertical="top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3" fontId="7" fillId="0" borderId="9" xfId="1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left" vertical="top"/>
    </xf>
    <xf numFmtId="165" fontId="3" fillId="0" borderId="11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3" fontId="7" fillId="0" borderId="13" xfId="1" applyNumberFormat="1" applyFont="1" applyFill="1" applyBorder="1" applyAlignment="1">
      <alignment horizontal="center" vertical="top"/>
    </xf>
    <xf numFmtId="0" fontId="7" fillId="0" borderId="14" xfId="0" applyFont="1" applyBorder="1" applyAlignment="1">
      <alignment horizontal="left" vertical="top"/>
    </xf>
    <xf numFmtId="165" fontId="3" fillId="0" borderId="15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3" fontId="7" fillId="0" borderId="17" xfId="1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top"/>
    </xf>
    <xf numFmtId="165" fontId="8" fillId="2" borderId="1" xfId="2" applyNumberFormat="1" applyFont="1" applyFill="1" applyBorder="1" applyAlignment="1"/>
    <xf numFmtId="44" fontId="8" fillId="2" borderId="1" xfId="2" applyFont="1" applyFill="1" applyBorder="1" applyAlignment="1"/>
    <xf numFmtId="3" fontId="2" fillId="2" borderId="1" xfId="1" applyNumberFormat="1" applyFont="1" applyFill="1" applyBorder="1" applyAlignment="1">
      <alignment horizontal="center" vertical="top"/>
    </xf>
    <xf numFmtId="0" fontId="8" fillId="0" borderId="18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164" fontId="7" fillId="0" borderId="9" xfId="1" applyNumberFormat="1" applyFont="1" applyFill="1" applyBorder="1" applyAlignment="1">
      <alignment horizontal="center" vertical="top"/>
    </xf>
    <xf numFmtId="0" fontId="7" fillId="0" borderId="20" xfId="0" applyFont="1" applyBorder="1" applyAlignment="1">
      <alignment horizontal="left" vertical="top"/>
    </xf>
    <xf numFmtId="165" fontId="8" fillId="2" borderId="1" xfId="2" applyNumberFormat="1" applyFont="1" applyFill="1" applyBorder="1" applyAlignment="1">
      <alignment horizontal="center"/>
    </xf>
    <xf numFmtId="44" fontId="8" fillId="2" borderId="1" xfId="2" applyFont="1" applyFill="1" applyBorder="1" applyAlignment="1">
      <alignment horizontal="center"/>
    </xf>
    <xf numFmtId="37" fontId="2" fillId="2" borderId="1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4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3A33-97F5-4E64-8F96-E6134C8523E0}">
  <sheetPr>
    <pageSetUpPr fitToPage="1"/>
  </sheetPr>
  <dimension ref="A1:P44"/>
  <sheetViews>
    <sheetView tabSelected="1" topLeftCell="A16" zoomScale="90" zoomScaleNormal="90" workbookViewId="0">
      <selection activeCell="B19" sqref="B19"/>
    </sheetView>
  </sheetViews>
  <sheetFormatPr defaultColWidth="9.140625" defaultRowHeight="15.75" x14ac:dyDescent="0.25"/>
  <cols>
    <col min="1" max="1" width="9.7109375" style="3" customWidth="1"/>
    <col min="2" max="2" width="38.28515625" style="3" bestFit="1" customWidth="1"/>
    <col min="3" max="3" width="13.85546875" style="42" bestFit="1" customWidth="1"/>
    <col min="4" max="4" width="15.7109375" style="42" customWidth="1"/>
    <col min="5" max="5" width="10.7109375" style="42" bestFit="1" customWidth="1"/>
    <col min="6" max="6" width="10.140625" style="42" bestFit="1" customWidth="1"/>
    <col min="7" max="7" width="13.85546875" style="42" bestFit="1" customWidth="1"/>
    <col min="8" max="8" width="13.42578125" style="42" bestFit="1" customWidth="1"/>
    <col min="9" max="9" width="18.140625" style="42" bestFit="1" customWidth="1"/>
    <col min="10" max="10" width="14.28515625" style="42" bestFit="1" customWidth="1"/>
    <col min="11" max="11" width="16.5703125" style="3" bestFit="1" customWidth="1"/>
    <col min="12" max="12" width="17.7109375" style="3" bestFit="1" customWidth="1"/>
    <col min="13" max="13" width="9.85546875" style="3" bestFit="1" customWidth="1"/>
    <col min="14" max="14" width="17.7109375" style="3" bestFit="1" customWidth="1"/>
    <col min="15" max="15" width="15.42578125" style="3" bestFit="1" customWidth="1"/>
    <col min="16" max="16" width="11.85546875" style="45" hidden="1" customWidth="1"/>
    <col min="17" max="17" width="9.140625" style="3" customWidth="1"/>
    <col min="18" max="16384" width="9.140625" style="3"/>
  </cols>
  <sheetData>
    <row r="1" spans="1:16" ht="80.099999999999994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</row>
    <row r="2" spans="1:16" customFormat="1" ht="15" hidden="1" customHeight="1" x14ac:dyDescent="0.25">
      <c r="A2" s="4"/>
      <c r="B2" s="5" t="s">
        <v>16</v>
      </c>
      <c r="C2" s="5" t="s">
        <v>17</v>
      </c>
      <c r="D2" s="5"/>
      <c r="E2" s="5"/>
      <c r="F2" s="5"/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/>
      <c r="M2" s="5"/>
      <c r="N2" s="5" t="s">
        <v>23</v>
      </c>
      <c r="O2" s="5" t="s">
        <v>24</v>
      </c>
      <c r="P2" s="6" t="s">
        <v>25</v>
      </c>
    </row>
    <row r="3" spans="1:16" customFormat="1" ht="15" hidden="1" customHeight="1" thickBot="1" x14ac:dyDescent="0.3">
      <c r="A3" s="7"/>
      <c r="B3" s="8">
        <v>1.2</v>
      </c>
      <c r="C3" s="8">
        <v>12.5</v>
      </c>
      <c r="D3" s="8">
        <v>12.6</v>
      </c>
      <c r="E3" s="8">
        <v>12.7</v>
      </c>
      <c r="F3" s="8">
        <v>12.8</v>
      </c>
      <c r="G3" s="8">
        <v>12.9</v>
      </c>
      <c r="H3" s="8">
        <v>12.12</v>
      </c>
      <c r="I3" s="8">
        <v>12.17</v>
      </c>
      <c r="J3" s="8">
        <v>12.24</v>
      </c>
      <c r="K3" s="8">
        <v>12.32</v>
      </c>
      <c r="L3" s="8" t="s">
        <v>26</v>
      </c>
      <c r="M3" s="8"/>
      <c r="N3" s="8">
        <v>12.38</v>
      </c>
      <c r="O3" s="9" t="s">
        <v>27</v>
      </c>
      <c r="P3" s="8">
        <v>1.24</v>
      </c>
    </row>
    <row r="4" spans="1:16" ht="16.5" customHeight="1" x14ac:dyDescent="0.25">
      <c r="A4" s="10" t="s">
        <v>28</v>
      </c>
      <c r="B4" s="11" t="s">
        <v>29</v>
      </c>
      <c r="C4" s="12">
        <v>89999</v>
      </c>
      <c r="D4" s="13">
        <v>2695</v>
      </c>
      <c r="E4" s="13">
        <v>750</v>
      </c>
      <c r="F4" s="13">
        <v>1055</v>
      </c>
      <c r="G4" s="14">
        <v>4500</v>
      </c>
      <c r="H4" s="14">
        <v>0</v>
      </c>
      <c r="I4" s="14">
        <v>9752</v>
      </c>
      <c r="J4" s="14">
        <v>3193</v>
      </c>
      <c r="K4" s="14">
        <v>107444</v>
      </c>
      <c r="L4" s="14">
        <f>K4-H4</f>
        <v>107444</v>
      </c>
      <c r="M4" s="15">
        <f>L4/P4</f>
        <v>59.165198237885463</v>
      </c>
      <c r="N4" s="14">
        <v>128528</v>
      </c>
      <c r="O4" s="14">
        <v>151102</v>
      </c>
      <c r="P4" s="16">
        <v>1816</v>
      </c>
    </row>
    <row r="5" spans="1:16" ht="16.5" customHeight="1" x14ac:dyDescent="0.25">
      <c r="A5" s="17"/>
      <c r="B5" s="18" t="s">
        <v>30</v>
      </c>
      <c r="C5" s="19">
        <v>42701</v>
      </c>
      <c r="D5" s="20">
        <v>6129</v>
      </c>
      <c r="E5" s="20">
        <v>979</v>
      </c>
      <c r="F5" s="20">
        <v>846</v>
      </c>
      <c r="G5" s="21">
        <v>7954</v>
      </c>
      <c r="H5" s="21">
        <v>8760</v>
      </c>
      <c r="I5" s="21">
        <v>18489</v>
      </c>
      <c r="J5" s="21">
        <v>6038</v>
      </c>
      <c r="K5" s="21">
        <v>83942</v>
      </c>
      <c r="L5" s="21">
        <f t="shared" ref="L5:L16" si="0">K5-H5</f>
        <v>75182</v>
      </c>
      <c r="M5" s="22">
        <f t="shared" ref="M5:M16" si="1">L5/P5</f>
        <v>16.081711229946524</v>
      </c>
      <c r="N5" s="21">
        <v>83942</v>
      </c>
      <c r="O5" s="21">
        <v>207217</v>
      </c>
      <c r="P5" s="23">
        <v>4675</v>
      </c>
    </row>
    <row r="6" spans="1:16" ht="16.5" customHeight="1" x14ac:dyDescent="0.25">
      <c r="A6" s="17"/>
      <c r="B6" s="18" t="s">
        <v>31</v>
      </c>
      <c r="C6" s="19">
        <v>46432</v>
      </c>
      <c r="D6" s="20">
        <v>5240</v>
      </c>
      <c r="E6" s="20">
        <v>2145</v>
      </c>
      <c r="F6" s="20">
        <v>1306</v>
      </c>
      <c r="G6" s="21">
        <v>8691</v>
      </c>
      <c r="H6" s="21">
        <v>0</v>
      </c>
      <c r="I6" s="21">
        <v>6574</v>
      </c>
      <c r="J6" s="21">
        <v>8036</v>
      </c>
      <c r="K6" s="21">
        <v>69733</v>
      </c>
      <c r="L6" s="21">
        <f t="shared" si="0"/>
        <v>69733</v>
      </c>
      <c r="M6" s="22">
        <f t="shared" si="1"/>
        <v>35.361561866125761</v>
      </c>
      <c r="N6" s="21">
        <v>69733</v>
      </c>
      <c r="O6" s="21">
        <v>292490</v>
      </c>
      <c r="P6" s="23">
        <v>1972</v>
      </c>
    </row>
    <row r="7" spans="1:16" ht="16.5" customHeight="1" x14ac:dyDescent="0.25">
      <c r="A7" s="17"/>
      <c r="B7" s="18" t="s">
        <v>32</v>
      </c>
      <c r="C7" s="19">
        <v>64418</v>
      </c>
      <c r="D7" s="20">
        <v>8966</v>
      </c>
      <c r="E7" s="20">
        <v>1800</v>
      </c>
      <c r="F7" s="20">
        <v>211</v>
      </c>
      <c r="G7" s="21">
        <v>10977</v>
      </c>
      <c r="H7" s="21">
        <v>25753</v>
      </c>
      <c r="I7" s="21">
        <v>14224</v>
      </c>
      <c r="J7" s="21">
        <v>8510</v>
      </c>
      <c r="K7" s="21">
        <v>123882</v>
      </c>
      <c r="L7" s="21">
        <f t="shared" si="0"/>
        <v>98129</v>
      </c>
      <c r="M7" s="22">
        <f t="shared" si="1"/>
        <v>25.077689752108355</v>
      </c>
      <c r="N7" s="21">
        <v>140017</v>
      </c>
      <c r="O7" s="21">
        <v>504983</v>
      </c>
      <c r="P7" s="23">
        <v>3913</v>
      </c>
    </row>
    <row r="8" spans="1:16" ht="16.5" customHeight="1" x14ac:dyDescent="0.25">
      <c r="A8" s="17"/>
      <c r="B8" s="18" t="s">
        <v>33</v>
      </c>
      <c r="C8" s="19">
        <v>90382</v>
      </c>
      <c r="D8" s="20">
        <v>4362</v>
      </c>
      <c r="E8" s="20">
        <v>3600</v>
      </c>
      <c r="F8" s="20">
        <v>309</v>
      </c>
      <c r="G8" s="21">
        <v>8271</v>
      </c>
      <c r="H8" s="21">
        <v>55362</v>
      </c>
      <c r="I8" s="21">
        <v>12727</v>
      </c>
      <c r="J8" s="21">
        <v>10606</v>
      </c>
      <c r="K8" s="21">
        <v>177348</v>
      </c>
      <c r="L8" s="21">
        <f t="shared" si="0"/>
        <v>121986</v>
      </c>
      <c r="M8" s="22">
        <f t="shared" si="1"/>
        <v>35.23570190641248</v>
      </c>
      <c r="N8" s="21">
        <v>177348</v>
      </c>
      <c r="O8" s="21">
        <v>455457</v>
      </c>
      <c r="P8" s="23">
        <v>3462</v>
      </c>
    </row>
    <row r="9" spans="1:16" ht="16.5" customHeight="1" x14ac:dyDescent="0.25">
      <c r="A9" s="17"/>
      <c r="B9" s="18" t="s">
        <v>34</v>
      </c>
      <c r="C9" s="19">
        <v>49893</v>
      </c>
      <c r="D9" s="20">
        <v>4797</v>
      </c>
      <c r="E9" s="20">
        <v>500</v>
      </c>
      <c r="F9" s="20">
        <v>689</v>
      </c>
      <c r="G9" s="21">
        <v>5986</v>
      </c>
      <c r="H9" s="21">
        <v>514</v>
      </c>
      <c r="I9" s="21">
        <v>15098</v>
      </c>
      <c r="J9" s="21">
        <v>9094</v>
      </c>
      <c r="K9" s="21">
        <v>80585</v>
      </c>
      <c r="L9" s="21">
        <f t="shared" si="0"/>
        <v>80071</v>
      </c>
      <c r="M9" s="22">
        <f t="shared" si="1"/>
        <v>24.913192283758555</v>
      </c>
      <c r="N9" s="21">
        <v>80585</v>
      </c>
      <c r="O9" s="21">
        <v>111172</v>
      </c>
      <c r="P9" s="23">
        <v>3214</v>
      </c>
    </row>
    <row r="10" spans="1:16" ht="16.5" customHeight="1" x14ac:dyDescent="0.25">
      <c r="A10" s="17"/>
      <c r="B10" s="18" t="s">
        <v>35</v>
      </c>
      <c r="C10" s="19">
        <v>52798</v>
      </c>
      <c r="D10" s="20">
        <v>4415</v>
      </c>
      <c r="E10" s="20">
        <v>400</v>
      </c>
      <c r="F10" s="20">
        <v>567</v>
      </c>
      <c r="G10" s="21">
        <v>5382</v>
      </c>
      <c r="H10" s="21">
        <v>1579</v>
      </c>
      <c r="I10" s="21">
        <v>8868</v>
      </c>
      <c r="J10" s="21">
        <v>6086</v>
      </c>
      <c r="K10" s="21">
        <v>74713</v>
      </c>
      <c r="L10" s="21">
        <f t="shared" si="0"/>
        <v>73134</v>
      </c>
      <c r="M10" s="22">
        <f t="shared" si="1"/>
        <v>30.793263157894735</v>
      </c>
      <c r="N10" s="21">
        <v>74713</v>
      </c>
      <c r="O10" s="21">
        <v>622446</v>
      </c>
      <c r="P10" s="23">
        <v>2375</v>
      </c>
    </row>
    <row r="11" spans="1:16" ht="16.5" customHeight="1" x14ac:dyDescent="0.25">
      <c r="A11" s="17"/>
      <c r="B11" s="18" t="s">
        <v>36</v>
      </c>
      <c r="C11" s="19">
        <v>75581</v>
      </c>
      <c r="D11" s="20">
        <v>10464</v>
      </c>
      <c r="E11" s="20">
        <v>845</v>
      </c>
      <c r="F11" s="20">
        <v>1488</v>
      </c>
      <c r="G11" s="21">
        <v>12797</v>
      </c>
      <c r="H11" s="21">
        <v>669</v>
      </c>
      <c r="I11" s="21">
        <v>10794</v>
      </c>
      <c r="J11" s="21">
        <v>15195</v>
      </c>
      <c r="K11" s="21">
        <v>115036</v>
      </c>
      <c r="L11" s="21">
        <f t="shared" si="0"/>
        <v>114367</v>
      </c>
      <c r="M11" s="22">
        <f t="shared" si="1"/>
        <v>65.72816091954023</v>
      </c>
      <c r="N11" s="21">
        <v>115036</v>
      </c>
      <c r="O11" s="21">
        <v>228534</v>
      </c>
      <c r="P11" s="23">
        <v>1740</v>
      </c>
    </row>
    <row r="12" spans="1:16" ht="16.5" customHeight="1" x14ac:dyDescent="0.25">
      <c r="A12" s="17"/>
      <c r="B12" s="18" t="s">
        <v>37</v>
      </c>
      <c r="C12" s="19">
        <v>939293</v>
      </c>
      <c r="D12" s="20">
        <v>80229</v>
      </c>
      <c r="E12" s="20">
        <v>62744</v>
      </c>
      <c r="F12" s="20">
        <v>19909</v>
      </c>
      <c r="G12" s="21">
        <v>162882</v>
      </c>
      <c r="H12" s="21">
        <v>7474</v>
      </c>
      <c r="I12" s="21">
        <v>78867</v>
      </c>
      <c r="J12" s="21">
        <v>146526</v>
      </c>
      <c r="K12" s="21">
        <v>1335042</v>
      </c>
      <c r="L12" s="21">
        <f t="shared" si="0"/>
        <v>1327568</v>
      </c>
      <c r="M12" s="22">
        <f t="shared" si="1"/>
        <v>83.821694658416462</v>
      </c>
      <c r="N12" s="21">
        <v>1345042</v>
      </c>
      <c r="O12" s="21">
        <v>3905073</v>
      </c>
      <c r="P12" s="23">
        <v>15838</v>
      </c>
    </row>
    <row r="13" spans="1:16" ht="16.5" customHeight="1" x14ac:dyDescent="0.25">
      <c r="A13" s="17"/>
      <c r="B13" s="18" t="s">
        <v>38</v>
      </c>
      <c r="C13" s="19">
        <v>91037</v>
      </c>
      <c r="D13" s="20">
        <v>8545</v>
      </c>
      <c r="E13" s="20">
        <v>3000</v>
      </c>
      <c r="F13" s="20">
        <v>239</v>
      </c>
      <c r="G13" s="21">
        <v>11784</v>
      </c>
      <c r="H13" s="21">
        <v>70690</v>
      </c>
      <c r="I13" s="21">
        <v>17520</v>
      </c>
      <c r="J13" s="21">
        <v>6121</v>
      </c>
      <c r="K13" s="21">
        <v>197152</v>
      </c>
      <c r="L13" s="21">
        <f t="shared" si="0"/>
        <v>126462</v>
      </c>
      <c r="M13" s="22">
        <f t="shared" si="1"/>
        <v>33.904021447721178</v>
      </c>
      <c r="N13" s="21">
        <v>197152</v>
      </c>
      <c r="O13" s="21">
        <v>383738</v>
      </c>
      <c r="P13" s="23">
        <v>3730</v>
      </c>
    </row>
    <row r="14" spans="1:16" ht="16.5" customHeight="1" x14ac:dyDescent="0.25">
      <c r="A14" s="17"/>
      <c r="B14" s="18" t="s">
        <v>39</v>
      </c>
      <c r="C14" s="19">
        <v>49011</v>
      </c>
      <c r="D14" s="20">
        <v>4995</v>
      </c>
      <c r="E14" s="20">
        <v>3050</v>
      </c>
      <c r="F14" s="20">
        <v>29</v>
      </c>
      <c r="G14" s="21">
        <v>8074</v>
      </c>
      <c r="H14" s="21">
        <v>651</v>
      </c>
      <c r="I14" s="21">
        <v>8160</v>
      </c>
      <c r="J14" s="21">
        <v>7406</v>
      </c>
      <c r="K14" s="21">
        <v>73302</v>
      </c>
      <c r="L14" s="21">
        <f t="shared" si="0"/>
        <v>72651</v>
      </c>
      <c r="M14" s="22">
        <f t="shared" si="1"/>
        <v>27.921214450422752</v>
      </c>
      <c r="N14" s="21">
        <v>73302</v>
      </c>
      <c r="O14" s="21">
        <v>282640</v>
      </c>
      <c r="P14" s="23">
        <v>2602</v>
      </c>
    </row>
    <row r="15" spans="1:16" ht="16.5" customHeight="1" x14ac:dyDescent="0.25">
      <c r="A15" s="17"/>
      <c r="B15" s="18" t="s">
        <v>40</v>
      </c>
      <c r="C15" s="19">
        <v>172932</v>
      </c>
      <c r="D15" s="20">
        <v>14449</v>
      </c>
      <c r="E15" s="20">
        <v>325</v>
      </c>
      <c r="F15" s="20">
        <v>1085</v>
      </c>
      <c r="G15" s="21">
        <v>15859</v>
      </c>
      <c r="H15" s="21">
        <v>0</v>
      </c>
      <c r="I15" s="21">
        <v>13378</v>
      </c>
      <c r="J15" s="21">
        <v>20996</v>
      </c>
      <c r="K15" s="21">
        <v>223165</v>
      </c>
      <c r="L15" s="21">
        <f t="shared" si="0"/>
        <v>223165</v>
      </c>
      <c r="M15" s="22">
        <f t="shared" si="1"/>
        <v>38.377472055030097</v>
      </c>
      <c r="N15" s="21">
        <v>223165</v>
      </c>
      <c r="O15" s="21">
        <v>280180</v>
      </c>
      <c r="P15" s="23">
        <v>5815</v>
      </c>
    </row>
    <row r="16" spans="1:16" ht="16.5" customHeight="1" thickBot="1" x14ac:dyDescent="0.3">
      <c r="A16" s="17"/>
      <c r="B16" s="24" t="s">
        <v>41</v>
      </c>
      <c r="C16" s="25">
        <v>349819</v>
      </c>
      <c r="D16" s="26">
        <v>21749</v>
      </c>
      <c r="E16" s="26">
        <v>4506</v>
      </c>
      <c r="F16" s="26">
        <v>7568</v>
      </c>
      <c r="G16" s="27">
        <v>33823</v>
      </c>
      <c r="H16" s="27">
        <v>14641</v>
      </c>
      <c r="I16" s="27">
        <v>3921</v>
      </c>
      <c r="J16" s="27">
        <v>61114</v>
      </c>
      <c r="K16" s="27">
        <v>463318</v>
      </c>
      <c r="L16" s="27">
        <f t="shared" si="0"/>
        <v>448677</v>
      </c>
      <c r="M16" s="28">
        <f t="shared" si="1"/>
        <v>141.13777917584147</v>
      </c>
      <c r="N16" s="27">
        <v>463318</v>
      </c>
      <c r="O16" s="27">
        <v>463318</v>
      </c>
      <c r="P16" s="29">
        <v>3179</v>
      </c>
    </row>
    <row r="17" spans="1:16" ht="16.5" customHeight="1" thickBot="1" x14ac:dyDescent="0.3">
      <c r="A17" s="30"/>
      <c r="B17" s="31"/>
      <c r="C17" s="32">
        <f>SUM(C4:C16)</f>
        <v>2114296</v>
      </c>
      <c r="D17" s="32">
        <f t="shared" ref="D17:F17" si="2">SUM(D4:D16)</f>
        <v>177035</v>
      </c>
      <c r="E17" s="32">
        <f t="shared" si="2"/>
        <v>84644</v>
      </c>
      <c r="F17" s="32">
        <f t="shared" si="2"/>
        <v>35301</v>
      </c>
      <c r="G17" s="32">
        <f>SUM(G4:G16)</f>
        <v>296980</v>
      </c>
      <c r="H17" s="32">
        <f>SUM(H4:H16)</f>
        <v>186093</v>
      </c>
      <c r="I17" s="32">
        <f t="shared" ref="I17:L17" si="3">SUM(I4:I16)</f>
        <v>218372</v>
      </c>
      <c r="J17" s="32">
        <f t="shared" si="3"/>
        <v>308921</v>
      </c>
      <c r="K17" s="32">
        <f t="shared" si="3"/>
        <v>3124662</v>
      </c>
      <c r="L17" s="32">
        <f t="shared" si="3"/>
        <v>2938569</v>
      </c>
      <c r="M17" s="33"/>
      <c r="N17" s="32">
        <f t="shared" ref="N17:O17" si="4">SUM(N4:N16)</f>
        <v>3171881</v>
      </c>
      <c r="O17" s="32">
        <f t="shared" si="4"/>
        <v>7888350</v>
      </c>
      <c r="P17" s="34">
        <f>SUM(P4:P16)</f>
        <v>54331</v>
      </c>
    </row>
    <row r="18" spans="1:16" ht="16.5" customHeight="1" thickBo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7"/>
    </row>
    <row r="19" spans="1:16" ht="80.099999999999994" customHeight="1" thickBot="1" x14ac:dyDescent="0.3">
      <c r="A19" s="1" t="s">
        <v>0</v>
      </c>
      <c r="B19" s="1" t="s">
        <v>1</v>
      </c>
      <c r="C19" s="1" t="s">
        <v>42</v>
      </c>
      <c r="D19" s="1" t="s">
        <v>3</v>
      </c>
      <c r="E19" s="1" t="s">
        <v>4</v>
      </c>
      <c r="F19" s="1" t="s">
        <v>5</v>
      </c>
      <c r="G19" s="1" t="s">
        <v>43</v>
      </c>
      <c r="H19" s="1" t="s">
        <v>44</v>
      </c>
      <c r="I19" s="1" t="s">
        <v>45</v>
      </c>
      <c r="J19" s="1" t="s">
        <v>46</v>
      </c>
      <c r="K19" s="1" t="s">
        <v>10</v>
      </c>
      <c r="L19" s="1" t="s">
        <v>11</v>
      </c>
      <c r="M19" s="1" t="s">
        <v>12</v>
      </c>
      <c r="N19" s="1" t="s">
        <v>13</v>
      </c>
      <c r="O19" s="1" t="s">
        <v>14</v>
      </c>
      <c r="P19" s="2" t="s">
        <v>15</v>
      </c>
    </row>
    <row r="20" spans="1:16" ht="16.5" customHeight="1" x14ac:dyDescent="0.25">
      <c r="A20" s="10" t="s">
        <v>47</v>
      </c>
      <c r="B20" s="38" t="s">
        <v>48</v>
      </c>
      <c r="C20" s="12">
        <v>82251</v>
      </c>
      <c r="D20" s="13">
        <v>4235</v>
      </c>
      <c r="E20" s="13">
        <v>700</v>
      </c>
      <c r="F20" s="13">
        <v>1270</v>
      </c>
      <c r="G20" s="14">
        <v>6205</v>
      </c>
      <c r="H20" s="14">
        <v>0</v>
      </c>
      <c r="I20" s="14">
        <v>5588</v>
      </c>
      <c r="J20" s="14">
        <v>17038</v>
      </c>
      <c r="K20" s="14">
        <v>111082</v>
      </c>
      <c r="L20" s="14">
        <f>K20-H20</f>
        <v>111082</v>
      </c>
      <c r="M20" s="15">
        <f>L20/P20</f>
        <v>23.012637248808783</v>
      </c>
      <c r="N20" s="14">
        <v>111082</v>
      </c>
      <c r="O20" s="14">
        <v>121750</v>
      </c>
      <c r="P20" s="16">
        <v>4827</v>
      </c>
    </row>
    <row r="21" spans="1:16" ht="16.5" customHeight="1" x14ac:dyDescent="0.25">
      <c r="A21" s="17"/>
      <c r="B21" s="18" t="s">
        <v>49</v>
      </c>
      <c r="C21" s="19">
        <v>34563</v>
      </c>
      <c r="D21" s="20">
        <v>5711</v>
      </c>
      <c r="E21" s="20">
        <v>1147</v>
      </c>
      <c r="F21" s="20">
        <v>276</v>
      </c>
      <c r="G21" s="21">
        <v>7134</v>
      </c>
      <c r="H21" s="21">
        <v>0</v>
      </c>
      <c r="I21" s="21">
        <v>6420</v>
      </c>
      <c r="J21" s="21">
        <v>9444</v>
      </c>
      <c r="K21" s="21">
        <v>57561</v>
      </c>
      <c r="L21" s="21">
        <f t="shared" ref="L21:L42" si="5">K21-H21</f>
        <v>57561</v>
      </c>
      <c r="M21" s="22">
        <f t="shared" ref="M21:M42" si="6">L21/P21</f>
        <v>52.044303797468352</v>
      </c>
      <c r="N21" s="21">
        <v>57561</v>
      </c>
      <c r="O21" s="21">
        <v>84838</v>
      </c>
      <c r="P21" s="23">
        <v>1106</v>
      </c>
    </row>
    <row r="22" spans="1:16" ht="16.5" customHeight="1" x14ac:dyDescent="0.25">
      <c r="A22" s="17"/>
      <c r="B22" s="18" t="s">
        <v>50</v>
      </c>
      <c r="C22" s="19">
        <v>105032</v>
      </c>
      <c r="D22" s="20">
        <v>10472</v>
      </c>
      <c r="E22" s="20">
        <v>1562</v>
      </c>
      <c r="F22" s="20">
        <v>728</v>
      </c>
      <c r="G22" s="21">
        <v>12762</v>
      </c>
      <c r="H22" s="21">
        <v>0</v>
      </c>
      <c r="I22" s="21">
        <v>17515</v>
      </c>
      <c r="J22" s="21">
        <v>13255</v>
      </c>
      <c r="K22" s="21">
        <v>148564</v>
      </c>
      <c r="L22" s="21">
        <f t="shared" si="5"/>
        <v>148564</v>
      </c>
      <c r="M22" s="22">
        <f t="shared" si="6"/>
        <v>14.983761976802825</v>
      </c>
      <c r="N22" s="21">
        <v>148564</v>
      </c>
      <c r="O22" s="21">
        <v>405287</v>
      </c>
      <c r="P22" s="23">
        <v>9915</v>
      </c>
    </row>
    <row r="23" spans="1:16" ht="16.5" customHeight="1" x14ac:dyDescent="0.25">
      <c r="A23" s="17"/>
      <c r="B23" s="18" t="s">
        <v>51</v>
      </c>
      <c r="C23" s="19">
        <v>16892</v>
      </c>
      <c r="D23" s="20">
        <v>7768</v>
      </c>
      <c r="E23" s="20">
        <v>500</v>
      </c>
      <c r="F23" s="20">
        <v>1252</v>
      </c>
      <c r="G23" s="21">
        <v>9520</v>
      </c>
      <c r="H23" s="21">
        <v>1973</v>
      </c>
      <c r="I23" s="21">
        <v>10424</v>
      </c>
      <c r="J23" s="21">
        <v>9373</v>
      </c>
      <c r="K23" s="21">
        <v>48182</v>
      </c>
      <c r="L23" s="21">
        <f t="shared" si="5"/>
        <v>46209</v>
      </c>
      <c r="M23" s="22">
        <f t="shared" si="6"/>
        <v>20.383325981473313</v>
      </c>
      <c r="N23" s="21">
        <v>48182</v>
      </c>
      <c r="O23" s="21">
        <v>112170</v>
      </c>
      <c r="P23" s="23">
        <v>2267</v>
      </c>
    </row>
    <row r="24" spans="1:16" ht="16.5" customHeight="1" x14ac:dyDescent="0.25">
      <c r="A24" s="17"/>
      <c r="B24" s="18" t="s">
        <v>52</v>
      </c>
      <c r="C24" s="19">
        <v>37910</v>
      </c>
      <c r="D24" s="20">
        <v>2368</v>
      </c>
      <c r="E24" s="20">
        <v>480</v>
      </c>
      <c r="F24" s="20">
        <v>1093</v>
      </c>
      <c r="G24" s="21">
        <v>3941</v>
      </c>
      <c r="H24" s="21">
        <v>3320</v>
      </c>
      <c r="I24" s="21">
        <v>9908</v>
      </c>
      <c r="J24" s="21">
        <v>4175</v>
      </c>
      <c r="K24" s="21">
        <v>59254</v>
      </c>
      <c r="L24" s="21">
        <f t="shared" si="5"/>
        <v>55934</v>
      </c>
      <c r="M24" s="22">
        <f t="shared" si="6"/>
        <v>153.66483516483515</v>
      </c>
      <c r="N24" s="21">
        <v>59254</v>
      </c>
      <c r="O24" s="21">
        <v>109890</v>
      </c>
      <c r="P24" s="23">
        <v>364</v>
      </c>
    </row>
    <row r="25" spans="1:16" ht="16.5" customHeight="1" x14ac:dyDescent="0.25">
      <c r="A25" s="17"/>
      <c r="B25" s="18" t="s">
        <v>53</v>
      </c>
      <c r="C25" s="19">
        <v>32871</v>
      </c>
      <c r="D25" s="20">
        <v>10291</v>
      </c>
      <c r="E25" s="20">
        <v>300</v>
      </c>
      <c r="F25" s="20">
        <v>221</v>
      </c>
      <c r="G25" s="21">
        <v>10812</v>
      </c>
      <c r="H25" s="21">
        <v>0</v>
      </c>
      <c r="I25" s="21">
        <v>4697</v>
      </c>
      <c r="J25" s="21">
        <v>4513</v>
      </c>
      <c r="K25" s="21">
        <v>52893</v>
      </c>
      <c r="L25" s="21">
        <f t="shared" si="5"/>
        <v>52893</v>
      </c>
      <c r="M25" s="22">
        <f t="shared" si="6"/>
        <v>20.312211981566819</v>
      </c>
      <c r="N25" s="21">
        <v>52893</v>
      </c>
      <c r="O25" s="21">
        <v>73566</v>
      </c>
      <c r="P25" s="23">
        <v>2604</v>
      </c>
    </row>
    <row r="26" spans="1:16" ht="16.5" customHeight="1" x14ac:dyDescent="0.25">
      <c r="A26" s="17"/>
      <c r="B26" s="18" t="s">
        <v>54</v>
      </c>
      <c r="C26" s="19">
        <v>307067</v>
      </c>
      <c r="D26" s="20">
        <v>21722</v>
      </c>
      <c r="E26" s="20">
        <v>8000</v>
      </c>
      <c r="F26" s="20">
        <v>43</v>
      </c>
      <c r="G26" s="21">
        <v>29765</v>
      </c>
      <c r="H26" s="21">
        <v>6930</v>
      </c>
      <c r="I26" s="21">
        <v>27783</v>
      </c>
      <c r="J26" s="21">
        <v>41464</v>
      </c>
      <c r="K26" s="21">
        <v>413009</v>
      </c>
      <c r="L26" s="21">
        <f t="shared" si="5"/>
        <v>406079</v>
      </c>
      <c r="M26" s="22">
        <f t="shared" si="6"/>
        <v>36.160195903829027</v>
      </c>
      <c r="N26" s="21">
        <v>413009</v>
      </c>
      <c r="O26" s="21">
        <v>616627</v>
      </c>
      <c r="P26" s="23">
        <v>11230</v>
      </c>
    </row>
    <row r="27" spans="1:16" ht="16.5" customHeight="1" x14ac:dyDescent="0.25">
      <c r="A27" s="17"/>
      <c r="B27" s="18" t="s">
        <v>55</v>
      </c>
      <c r="C27" s="19">
        <v>290803</v>
      </c>
      <c r="D27" s="20">
        <v>21379</v>
      </c>
      <c r="E27" s="20">
        <v>3308</v>
      </c>
      <c r="F27" s="20">
        <v>1944</v>
      </c>
      <c r="G27" s="21">
        <v>26631</v>
      </c>
      <c r="H27" s="21">
        <v>35139</v>
      </c>
      <c r="I27" s="21">
        <v>39778</v>
      </c>
      <c r="J27" s="21">
        <v>56442</v>
      </c>
      <c r="K27" s="21">
        <v>448793</v>
      </c>
      <c r="L27" s="21">
        <f t="shared" si="5"/>
        <v>413654</v>
      </c>
      <c r="M27" s="22">
        <f t="shared" si="6"/>
        <v>29.335082618254024</v>
      </c>
      <c r="N27" s="21">
        <v>754561</v>
      </c>
      <c r="O27" s="21">
        <v>1187684</v>
      </c>
      <c r="P27" s="23">
        <v>14101</v>
      </c>
    </row>
    <row r="28" spans="1:16" ht="16.5" customHeight="1" x14ac:dyDescent="0.25">
      <c r="A28" s="17"/>
      <c r="B28" s="18" t="s">
        <v>56</v>
      </c>
      <c r="C28" s="19">
        <v>34718</v>
      </c>
      <c r="D28" s="20">
        <v>4693</v>
      </c>
      <c r="E28" s="20">
        <v>450</v>
      </c>
      <c r="F28" s="20">
        <v>226</v>
      </c>
      <c r="G28" s="21">
        <v>5369</v>
      </c>
      <c r="H28" s="21">
        <v>11431</v>
      </c>
      <c r="I28" s="21">
        <v>8984</v>
      </c>
      <c r="J28" s="21">
        <v>6793</v>
      </c>
      <c r="K28" s="21">
        <v>67295</v>
      </c>
      <c r="L28" s="21">
        <f t="shared" si="5"/>
        <v>55864</v>
      </c>
      <c r="M28" s="22">
        <f t="shared" si="6"/>
        <v>34.001217285453436</v>
      </c>
      <c r="N28" s="21">
        <v>67295</v>
      </c>
      <c r="O28" s="21">
        <v>133828</v>
      </c>
      <c r="P28" s="23">
        <v>1643</v>
      </c>
    </row>
    <row r="29" spans="1:16" ht="16.5" customHeight="1" x14ac:dyDescent="0.25">
      <c r="A29" s="17"/>
      <c r="B29" s="18" t="s">
        <v>57</v>
      </c>
      <c r="C29" s="19">
        <v>119384</v>
      </c>
      <c r="D29" s="20">
        <v>9406</v>
      </c>
      <c r="E29" s="20">
        <v>1500</v>
      </c>
      <c r="F29" s="20">
        <v>564</v>
      </c>
      <c r="G29" s="21">
        <v>11470</v>
      </c>
      <c r="H29" s="21">
        <v>8777</v>
      </c>
      <c r="I29" s="21">
        <v>0</v>
      </c>
      <c r="J29" s="21">
        <v>11990</v>
      </c>
      <c r="K29" s="21">
        <v>151621</v>
      </c>
      <c r="L29" s="21">
        <f t="shared" si="5"/>
        <v>142844</v>
      </c>
      <c r="M29" s="22">
        <f t="shared" si="6"/>
        <v>59.026446280991735</v>
      </c>
      <c r="N29" s="21">
        <v>151621</v>
      </c>
      <c r="O29" s="21">
        <v>287170</v>
      </c>
      <c r="P29" s="23">
        <v>2420</v>
      </c>
    </row>
    <row r="30" spans="1:16" ht="16.5" customHeight="1" x14ac:dyDescent="0.25">
      <c r="A30" s="17"/>
      <c r="B30" s="18" t="s">
        <v>58</v>
      </c>
      <c r="C30" s="19">
        <v>32777</v>
      </c>
      <c r="D30" s="20">
        <v>2243</v>
      </c>
      <c r="E30" s="20">
        <v>149</v>
      </c>
      <c r="F30" s="20">
        <v>360</v>
      </c>
      <c r="G30" s="21">
        <v>2752</v>
      </c>
      <c r="H30" s="21">
        <v>93000</v>
      </c>
      <c r="I30" s="21">
        <v>7066</v>
      </c>
      <c r="J30" s="21">
        <v>4386</v>
      </c>
      <c r="K30" s="21">
        <v>139981</v>
      </c>
      <c r="L30" s="21">
        <f t="shared" si="5"/>
        <v>46981</v>
      </c>
      <c r="M30" s="22">
        <f t="shared" si="6"/>
        <v>15.566931742876077</v>
      </c>
      <c r="N30" s="21">
        <v>139981</v>
      </c>
      <c r="O30" s="21">
        <v>151484</v>
      </c>
      <c r="P30" s="23">
        <v>3018</v>
      </c>
    </row>
    <row r="31" spans="1:16" ht="16.5" customHeight="1" x14ac:dyDescent="0.25">
      <c r="A31" s="17"/>
      <c r="B31" s="18" t="s">
        <v>59</v>
      </c>
      <c r="C31" s="19">
        <v>47748</v>
      </c>
      <c r="D31" s="20">
        <v>4921</v>
      </c>
      <c r="E31" s="20">
        <v>1330</v>
      </c>
      <c r="F31" s="20">
        <v>1007</v>
      </c>
      <c r="G31" s="21">
        <v>7258</v>
      </c>
      <c r="H31" s="21">
        <v>0</v>
      </c>
      <c r="I31" s="21">
        <v>9722</v>
      </c>
      <c r="J31" s="21">
        <v>12871</v>
      </c>
      <c r="K31" s="21">
        <v>77599</v>
      </c>
      <c r="L31" s="21">
        <f t="shared" si="5"/>
        <v>77599</v>
      </c>
      <c r="M31" s="22">
        <f t="shared" si="6"/>
        <v>17.842952402851232</v>
      </c>
      <c r="N31" s="21">
        <v>77599</v>
      </c>
      <c r="O31" s="21">
        <v>209581</v>
      </c>
      <c r="P31" s="23">
        <v>4349</v>
      </c>
    </row>
    <row r="32" spans="1:16" ht="16.5" customHeight="1" x14ac:dyDescent="0.25">
      <c r="A32" s="17"/>
      <c r="B32" s="18" t="s">
        <v>60</v>
      </c>
      <c r="C32" s="19">
        <v>785003</v>
      </c>
      <c r="D32" s="20">
        <v>66527</v>
      </c>
      <c r="E32" s="20">
        <v>29782</v>
      </c>
      <c r="F32" s="20">
        <v>15103</v>
      </c>
      <c r="G32" s="21">
        <v>111412</v>
      </c>
      <c r="H32" s="21">
        <v>0</v>
      </c>
      <c r="I32" s="21">
        <v>105173</v>
      </c>
      <c r="J32" s="21">
        <v>67128</v>
      </c>
      <c r="K32" s="21">
        <v>1068716</v>
      </c>
      <c r="L32" s="21">
        <f t="shared" si="5"/>
        <v>1068716</v>
      </c>
      <c r="M32" s="22">
        <f t="shared" si="6"/>
        <v>34.313106016823987</v>
      </c>
      <c r="N32" s="21">
        <v>1068716</v>
      </c>
      <c r="O32" s="21">
        <v>1343151</v>
      </c>
      <c r="P32" s="23">
        <v>31146</v>
      </c>
    </row>
    <row r="33" spans="1:16" ht="16.5" customHeight="1" x14ac:dyDescent="0.25">
      <c r="A33" s="17"/>
      <c r="B33" s="18" t="s">
        <v>61</v>
      </c>
      <c r="C33" s="19">
        <v>0</v>
      </c>
      <c r="D33" s="20">
        <v>7242</v>
      </c>
      <c r="E33" s="20">
        <v>200</v>
      </c>
      <c r="F33" s="20">
        <v>144</v>
      </c>
      <c r="G33" s="21">
        <v>7586</v>
      </c>
      <c r="H33" s="21">
        <v>4160</v>
      </c>
      <c r="I33" s="21">
        <v>11696</v>
      </c>
      <c r="J33" s="21">
        <v>9639</v>
      </c>
      <c r="K33" s="21">
        <v>73794</v>
      </c>
      <c r="L33" s="21">
        <f t="shared" si="5"/>
        <v>69634</v>
      </c>
      <c r="M33" s="22">
        <f t="shared" si="6"/>
        <v>29.556027164685908</v>
      </c>
      <c r="N33" s="21">
        <v>91019</v>
      </c>
      <c r="O33" s="21">
        <v>117750</v>
      </c>
      <c r="P33" s="23">
        <v>2356</v>
      </c>
    </row>
    <row r="34" spans="1:16" ht="16.5" customHeight="1" x14ac:dyDescent="0.25">
      <c r="A34" s="17"/>
      <c r="B34" s="18" t="s">
        <v>62</v>
      </c>
      <c r="C34" s="19">
        <v>129343</v>
      </c>
      <c r="D34" s="20">
        <v>25270</v>
      </c>
      <c r="E34" s="20">
        <v>3908</v>
      </c>
      <c r="F34" s="20">
        <v>1371</v>
      </c>
      <c r="G34" s="21">
        <v>30549</v>
      </c>
      <c r="H34" s="21">
        <v>12367</v>
      </c>
      <c r="I34" s="21">
        <v>19785</v>
      </c>
      <c r="J34" s="21">
        <v>31349</v>
      </c>
      <c r="K34" s="21">
        <v>223393</v>
      </c>
      <c r="L34" s="21">
        <f t="shared" si="5"/>
        <v>211026</v>
      </c>
      <c r="M34" s="22">
        <f t="shared" si="6"/>
        <v>28.707114678275065</v>
      </c>
      <c r="N34" s="21">
        <v>442393</v>
      </c>
      <c r="O34" s="21">
        <v>498569</v>
      </c>
      <c r="P34" s="23">
        <v>7351</v>
      </c>
    </row>
    <row r="35" spans="1:16" ht="16.5" customHeight="1" x14ac:dyDescent="0.25">
      <c r="A35" s="17"/>
      <c r="B35" s="18" t="s">
        <v>63</v>
      </c>
      <c r="C35" s="19">
        <v>35974</v>
      </c>
      <c r="D35" s="20">
        <v>2525</v>
      </c>
      <c r="E35" s="20">
        <v>542</v>
      </c>
      <c r="F35" s="20">
        <v>85</v>
      </c>
      <c r="G35" s="21">
        <v>3152</v>
      </c>
      <c r="H35" s="21">
        <v>2449</v>
      </c>
      <c r="I35" s="21">
        <v>12420</v>
      </c>
      <c r="J35" s="21">
        <v>9063</v>
      </c>
      <c r="K35" s="21">
        <v>63058</v>
      </c>
      <c r="L35" s="21">
        <f t="shared" si="5"/>
        <v>60609</v>
      </c>
      <c r="M35" s="22">
        <f t="shared" si="6"/>
        <v>26.961298932384341</v>
      </c>
      <c r="N35" s="21">
        <v>63058</v>
      </c>
      <c r="O35" s="21">
        <v>83840</v>
      </c>
      <c r="P35" s="23">
        <v>2248</v>
      </c>
    </row>
    <row r="36" spans="1:16" ht="16.5" customHeight="1" x14ac:dyDescent="0.25">
      <c r="A36" s="17"/>
      <c r="B36" s="18" t="s">
        <v>64</v>
      </c>
      <c r="C36" s="19">
        <v>100465</v>
      </c>
      <c r="D36" s="20">
        <v>6491</v>
      </c>
      <c r="E36" s="20">
        <v>2400</v>
      </c>
      <c r="F36" s="20">
        <v>737</v>
      </c>
      <c r="G36" s="21">
        <v>9628</v>
      </c>
      <c r="H36" s="21">
        <v>10503</v>
      </c>
      <c r="I36" s="21">
        <v>13372</v>
      </c>
      <c r="J36" s="21">
        <v>10151</v>
      </c>
      <c r="K36" s="21">
        <v>144119</v>
      </c>
      <c r="L36" s="21">
        <f t="shared" si="5"/>
        <v>133616</v>
      </c>
      <c r="M36" s="22">
        <f t="shared" si="6"/>
        <v>29.931899641577061</v>
      </c>
      <c r="N36" s="21">
        <v>144119</v>
      </c>
      <c r="O36" s="21">
        <v>253565</v>
      </c>
      <c r="P36" s="23">
        <v>4464</v>
      </c>
    </row>
    <row r="37" spans="1:16" ht="16.5" customHeight="1" x14ac:dyDescent="0.25">
      <c r="A37" s="17"/>
      <c r="B37" s="18" t="s">
        <v>65</v>
      </c>
      <c r="C37" s="19">
        <v>31952</v>
      </c>
      <c r="D37" s="20">
        <v>7062</v>
      </c>
      <c r="E37" s="20">
        <v>492</v>
      </c>
      <c r="F37" s="20">
        <v>1271</v>
      </c>
      <c r="G37" s="21">
        <v>8825</v>
      </c>
      <c r="H37" s="21">
        <v>11675</v>
      </c>
      <c r="I37" s="21">
        <v>7936</v>
      </c>
      <c r="J37" s="21">
        <v>7865</v>
      </c>
      <c r="K37" s="21">
        <v>68253</v>
      </c>
      <c r="L37" s="21">
        <f t="shared" si="5"/>
        <v>56578</v>
      </c>
      <c r="M37" s="22">
        <f t="shared" si="6"/>
        <v>34.22746521476104</v>
      </c>
      <c r="N37" s="21">
        <v>68253</v>
      </c>
      <c r="O37" s="21">
        <v>151862</v>
      </c>
      <c r="P37" s="23">
        <v>1653</v>
      </c>
    </row>
    <row r="38" spans="1:16" ht="16.5" customHeight="1" x14ac:dyDescent="0.25">
      <c r="A38" s="17"/>
      <c r="B38" s="18" t="s">
        <v>66</v>
      </c>
      <c r="C38" s="19">
        <v>50675</v>
      </c>
      <c r="D38" s="20">
        <v>15817</v>
      </c>
      <c r="E38" s="20">
        <v>1960</v>
      </c>
      <c r="F38" s="20">
        <v>809</v>
      </c>
      <c r="G38" s="21">
        <v>18586</v>
      </c>
      <c r="H38" s="21">
        <v>0</v>
      </c>
      <c r="I38" s="21">
        <v>34406</v>
      </c>
      <c r="J38" s="21">
        <v>9078</v>
      </c>
      <c r="K38" s="21">
        <v>112745</v>
      </c>
      <c r="L38" s="21">
        <f t="shared" si="5"/>
        <v>112745</v>
      </c>
      <c r="M38" s="22">
        <f t="shared" si="6"/>
        <v>31.993473325766175</v>
      </c>
      <c r="N38" s="21">
        <v>122779</v>
      </c>
      <c r="O38" s="21">
        <v>125448</v>
      </c>
      <c r="P38" s="23">
        <v>3524</v>
      </c>
    </row>
    <row r="39" spans="1:16" ht="16.5" customHeight="1" x14ac:dyDescent="0.25">
      <c r="A39" s="17"/>
      <c r="B39" s="18" t="s">
        <v>67</v>
      </c>
      <c r="C39" s="19">
        <v>257596</v>
      </c>
      <c r="D39" s="20">
        <v>18409</v>
      </c>
      <c r="E39" s="20">
        <v>3142</v>
      </c>
      <c r="F39" s="20">
        <v>1764</v>
      </c>
      <c r="G39" s="21">
        <v>23315</v>
      </c>
      <c r="H39" s="21">
        <v>1317</v>
      </c>
      <c r="I39" s="21">
        <v>36554</v>
      </c>
      <c r="J39" s="21">
        <v>39747</v>
      </c>
      <c r="K39" s="21">
        <v>358529</v>
      </c>
      <c r="L39" s="21">
        <f t="shared" si="5"/>
        <v>357212</v>
      </c>
      <c r="M39" s="22">
        <f t="shared" si="6"/>
        <v>72.959967320261441</v>
      </c>
      <c r="N39" s="21">
        <v>358529</v>
      </c>
      <c r="O39" s="21">
        <v>463979</v>
      </c>
      <c r="P39" s="23">
        <v>4896</v>
      </c>
    </row>
    <row r="40" spans="1:16" ht="16.5" customHeight="1" x14ac:dyDescent="0.25">
      <c r="A40" s="17"/>
      <c r="B40" s="18" t="s">
        <v>68</v>
      </c>
      <c r="C40" s="19">
        <v>81548</v>
      </c>
      <c r="D40" s="20">
        <v>2734</v>
      </c>
      <c r="E40" s="20">
        <v>900</v>
      </c>
      <c r="F40" s="20">
        <v>16</v>
      </c>
      <c r="G40" s="21">
        <v>3650</v>
      </c>
      <c r="H40" s="21">
        <v>0</v>
      </c>
      <c r="I40" s="21">
        <v>8297</v>
      </c>
      <c r="J40" s="21">
        <v>19000</v>
      </c>
      <c r="K40" s="21">
        <v>112495</v>
      </c>
      <c r="L40" s="21">
        <f t="shared" si="5"/>
        <v>112495</v>
      </c>
      <c r="M40" s="22">
        <f t="shared" si="6"/>
        <v>54.715466926070036</v>
      </c>
      <c r="N40" s="21">
        <v>122995</v>
      </c>
      <c r="O40" s="21">
        <v>266822</v>
      </c>
      <c r="P40" s="23">
        <v>2056</v>
      </c>
    </row>
    <row r="41" spans="1:16" ht="16.5" customHeight="1" x14ac:dyDescent="0.25">
      <c r="A41" s="17"/>
      <c r="B41" s="18" t="s">
        <v>69</v>
      </c>
      <c r="C41" s="19">
        <v>49003</v>
      </c>
      <c r="D41" s="20">
        <v>5721</v>
      </c>
      <c r="E41" s="20">
        <v>1700</v>
      </c>
      <c r="F41" s="20">
        <v>217</v>
      </c>
      <c r="G41" s="21">
        <v>7638</v>
      </c>
      <c r="H41" s="21">
        <v>8413</v>
      </c>
      <c r="I41" s="21">
        <v>11570</v>
      </c>
      <c r="J41" s="21">
        <v>6309</v>
      </c>
      <c r="K41" s="21">
        <v>82933</v>
      </c>
      <c r="L41" s="21">
        <f t="shared" si="5"/>
        <v>74520</v>
      </c>
      <c r="M41" s="22">
        <f t="shared" si="6"/>
        <v>23.128491620111731</v>
      </c>
      <c r="N41" s="21">
        <v>82933</v>
      </c>
      <c r="O41" s="21">
        <v>93093</v>
      </c>
      <c r="P41" s="23">
        <v>3222</v>
      </c>
    </row>
    <row r="42" spans="1:16" ht="16.5" customHeight="1" thickBot="1" x14ac:dyDescent="0.3">
      <c r="A42" s="17"/>
      <c r="B42" s="24" t="s">
        <v>70</v>
      </c>
      <c r="C42" s="25">
        <v>128425</v>
      </c>
      <c r="D42" s="26">
        <v>23856</v>
      </c>
      <c r="E42" s="26">
        <v>9252</v>
      </c>
      <c r="F42" s="26">
        <v>1083</v>
      </c>
      <c r="G42" s="27">
        <v>34191</v>
      </c>
      <c r="H42" s="27">
        <v>0</v>
      </c>
      <c r="I42" s="27">
        <v>33490</v>
      </c>
      <c r="J42" s="27">
        <v>16835</v>
      </c>
      <c r="K42" s="27">
        <v>212941</v>
      </c>
      <c r="L42" s="27">
        <f t="shared" si="5"/>
        <v>212941</v>
      </c>
      <c r="M42" s="28">
        <f t="shared" si="6"/>
        <v>189.28088888888888</v>
      </c>
      <c r="N42" s="27">
        <v>212941</v>
      </c>
      <c r="O42" s="27">
        <v>212941</v>
      </c>
      <c r="P42" s="29">
        <v>1125</v>
      </c>
    </row>
    <row r="43" spans="1:16" ht="16.5" customHeight="1" thickBot="1" x14ac:dyDescent="0.3">
      <c r="A43" s="30"/>
      <c r="B43" s="31"/>
      <c r="C43" s="39">
        <f>SUM(C20:C42)</f>
        <v>2792000</v>
      </c>
      <c r="D43" s="39">
        <f t="shared" ref="D43:F43" si="7">SUM(D20:D42)</f>
        <v>286863</v>
      </c>
      <c r="E43" s="39">
        <f t="shared" si="7"/>
        <v>73704</v>
      </c>
      <c r="F43" s="39">
        <f t="shared" si="7"/>
        <v>31584</v>
      </c>
      <c r="G43" s="39">
        <f>SUM(G20:G42)</f>
        <v>392151</v>
      </c>
      <c r="H43" s="39">
        <f t="shared" ref="H43" si="8">SUM(H20:H42)</f>
        <v>211454</v>
      </c>
      <c r="I43" s="39">
        <f>SUM(I20:I42)</f>
        <v>442584</v>
      </c>
      <c r="J43" s="39">
        <f>SUM(J20:J42)</f>
        <v>417908</v>
      </c>
      <c r="K43" s="39">
        <f t="shared" ref="K43:O43" si="9">SUM(K20:K42)</f>
        <v>4296810</v>
      </c>
      <c r="L43" s="39">
        <f>SUM(L20:L42)</f>
        <v>4085356</v>
      </c>
      <c r="M43" s="40"/>
      <c r="N43" s="39">
        <f t="shared" si="9"/>
        <v>4859337</v>
      </c>
      <c r="O43" s="39">
        <f t="shared" si="9"/>
        <v>7104895</v>
      </c>
      <c r="P43" s="41">
        <f>SUM(P20:P42)</f>
        <v>121885</v>
      </c>
    </row>
    <row r="44" spans="1:16" x14ac:dyDescent="0.25">
      <c r="H44" s="43"/>
      <c r="I44" s="43"/>
      <c r="J44" s="43"/>
      <c r="K44" s="44"/>
      <c r="L44" s="44"/>
    </row>
  </sheetData>
  <mergeCells count="4">
    <mergeCell ref="A2:A3"/>
    <mergeCell ref="A4:A17"/>
    <mergeCell ref="A18:O18"/>
    <mergeCell ref="A20:A43"/>
  </mergeCells>
  <pageMargins left="0.7" right="0.7" top="0.75" bottom="0.75" header="0.3" footer="0.3"/>
  <pageSetup scale="51" orientation="landscape" r:id="rId1"/>
  <headerFooter>
    <oddHeader>&amp;C&amp;"-,Bold"&amp;16CCLS 2023 Member Library Annual Report Data
Library Expense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2024-06-06T20:30:13Z</dcterms:created>
  <dcterms:modified xsi:type="dcterms:W3CDTF">2024-06-06T20:30:26Z</dcterms:modified>
</cp:coreProperties>
</file>